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aporan Posisi Keuangan" sheetId="1" r:id="rId5"/>
    <sheet state="visible" name="Laporan Perubahan Ekuitas" sheetId="2" r:id="rId6"/>
    <sheet state="visible" name="Laporan Laba Rugi" sheetId="3" r:id="rId7"/>
  </sheets>
  <definedNames/>
  <calcPr/>
</workbook>
</file>

<file path=xl/sharedStrings.xml><?xml version="1.0" encoding="utf-8"?>
<sst xmlns="http://schemas.openxmlformats.org/spreadsheetml/2006/main" count="75" uniqueCount="58">
  <si>
    <t>v</t>
  </si>
  <si>
    <r>
      <rPr>
        <b/>
      </rPr>
      <t>Mekari Jurnal</t>
    </r>
    <r>
      <rPr/>
      <t xml:space="preserve"> adalah </t>
    </r>
    <r>
      <rPr>
        <b/>
      </rPr>
      <t>solusi akuntansi terautomasi &amp; terintegrasi</t>
    </r>
    <r>
      <rPr/>
      <t xml:space="preserve"> berbasis </t>
    </r>
    <r>
      <rPr>
        <i/>
      </rPr>
      <t xml:space="preserve">cloud </t>
    </r>
    <r>
      <rPr/>
      <t xml:space="preserve">untuk bisnis skala kecil hingga menengah. Pelajari tentang fitur Mekari Jurnal dan informasi seputar akuntansi, bisnis, serta keuangan pada </t>
    </r>
    <r>
      <rPr>
        <color rgb="FF1155CC"/>
        <u/>
      </rPr>
      <t>laman berikut</t>
    </r>
    <r>
      <rPr/>
      <t>.</t>
    </r>
  </si>
  <si>
    <t>RUMAH MAKAN WARUNG BERKAH</t>
  </si>
  <si>
    <t>NERACA</t>
  </si>
  <si>
    <t>PERIODE 31 Desember 2022</t>
  </si>
  <si>
    <t>ASET</t>
  </si>
  <si>
    <t>Desember 2022 (Rp)</t>
  </si>
  <si>
    <t>Aset Lancar</t>
  </si>
  <si>
    <t xml:space="preserve">Kas </t>
  </si>
  <si>
    <t>Persediaan Bahan Baku</t>
  </si>
  <si>
    <t>Perlengkapan</t>
  </si>
  <si>
    <t>Sewa Dibayar Dimuka</t>
  </si>
  <si>
    <t>Jumlah Aset Lancar</t>
  </si>
  <si>
    <t>Aset Tetap</t>
  </si>
  <si>
    <t xml:space="preserve">Peralatan </t>
  </si>
  <si>
    <t xml:space="preserve">Ak. Peny. Peralatan </t>
  </si>
  <si>
    <t xml:space="preserve">Kendaraan </t>
  </si>
  <si>
    <t>Ak. Peny. Kendaraan</t>
  </si>
  <si>
    <t>Gedung dan Bangunan</t>
  </si>
  <si>
    <t xml:space="preserve">Ak. Peny. Gedung dan Bangunan </t>
  </si>
  <si>
    <t xml:space="preserve">Tanah </t>
  </si>
  <si>
    <t>Jumlah Aset Tetap</t>
  </si>
  <si>
    <t>TOTAL ASET</t>
  </si>
  <si>
    <t>KEWAJIBAN DAN EKUITAS</t>
  </si>
  <si>
    <t>Utang Usaha</t>
  </si>
  <si>
    <t>Utang Pajak</t>
  </si>
  <si>
    <t>TOTAL KEWAJIBAN</t>
  </si>
  <si>
    <t>Modal Pemilik</t>
  </si>
  <si>
    <t>TOTAL EKUITAS</t>
  </si>
  <si>
    <t>JUMLAH KEWAJIBAN DAN EKUITAS</t>
  </si>
  <si>
    <r>
      <rPr>
        <b/>
      </rPr>
      <t>Mekari Jurnal</t>
    </r>
    <r>
      <rPr/>
      <t xml:space="preserve"> adalah </t>
    </r>
    <r>
      <rPr>
        <b/>
      </rPr>
      <t>solusi akuntansi terautomasi &amp; terintegrasi</t>
    </r>
    <r>
      <rPr/>
      <t xml:space="preserve"> berbasis </t>
    </r>
    <r>
      <rPr>
        <i/>
      </rPr>
      <t xml:space="preserve">cloud </t>
    </r>
    <r>
      <rPr/>
      <t xml:space="preserve">untuk bisnis skala kecil hingga menengah. Pelajari tentang fitur Mekari Jurnal dan informasi seputar akuntansi, bisnis, serta keuangan pada </t>
    </r>
    <r>
      <rPr>
        <color rgb="FF1155CC"/>
        <u/>
      </rPr>
      <t>laman berikut</t>
    </r>
    <r>
      <rPr/>
      <t>.</t>
    </r>
  </si>
  <si>
    <t>LAPORAN PERUBAHAN EKUITAS</t>
  </si>
  <si>
    <t>Maret 2022 (dalam Rupiah)</t>
  </si>
  <si>
    <t>EKUITAS</t>
  </si>
  <si>
    <t>Modal Pemilik 01 Maret 2022</t>
  </si>
  <si>
    <t>Tambahan Modal</t>
  </si>
  <si>
    <t>Laba Bersih Setelah Pajak</t>
  </si>
  <si>
    <t>Modal Pemilik 30 Maret 2022</t>
  </si>
  <si>
    <r>
      <rPr>
        <b/>
      </rPr>
      <t>Mekari Jurnal</t>
    </r>
    <r>
      <rPr/>
      <t xml:space="preserve"> adalah </t>
    </r>
    <r>
      <rPr>
        <b/>
      </rPr>
      <t>solusi akuntansi terautomasi &amp; terintegrasi</t>
    </r>
    <r>
      <rPr/>
      <t xml:space="preserve"> berbasis </t>
    </r>
    <r>
      <rPr>
        <i/>
      </rPr>
      <t xml:space="preserve">cloud </t>
    </r>
    <r>
      <rPr/>
      <t xml:space="preserve">untuk bisnis skala kecil hingga menengah. Pelajari tentang fitur Mekari Jurnal dan informasi seputar akuntansi, bisnis, serta keuangan pada </t>
    </r>
    <r>
      <rPr>
        <color rgb="FF1155CC"/>
        <u/>
      </rPr>
      <t>laman berikut</t>
    </r>
    <r>
      <rPr/>
      <t>.</t>
    </r>
  </si>
  <si>
    <t>LAPORAN LABA RUGI</t>
  </si>
  <si>
    <t>untuk tahun yang berakhir pada 31 Desember 2022 (dalam Rupiah)</t>
  </si>
  <si>
    <t>Penjualan Bersih</t>
  </si>
  <si>
    <t>Harga Pokok Penjualan</t>
  </si>
  <si>
    <t xml:space="preserve">  Persediaan Bahan Baku Awal</t>
  </si>
  <si>
    <t xml:space="preserve">  Pembelian Bersih</t>
  </si>
  <si>
    <t xml:space="preserve">  Persediaan Bahan Baku Akhir</t>
  </si>
  <si>
    <t>Total Harga Pokok Penjualan</t>
  </si>
  <si>
    <t>LABA KOTOR</t>
  </si>
  <si>
    <t>Biaya Operasional</t>
  </si>
  <si>
    <t xml:space="preserve">  Beban Perlengkapan</t>
  </si>
  <si>
    <t xml:space="preserve">  Beban Listrik &amp; Air</t>
  </si>
  <si>
    <t xml:space="preserve">  Beban Gaji </t>
  </si>
  <si>
    <t xml:space="preserve">  Beban Depresiasi</t>
  </si>
  <si>
    <t xml:space="preserve">  Beban Sewa</t>
  </si>
  <si>
    <t>Total Biaya Operasional</t>
  </si>
  <si>
    <t>LABA BERSIH SEBELUM PAJAK</t>
  </si>
  <si>
    <t>PAJAK PENGHASILAN UMKM (0,5%)</t>
  </si>
  <si>
    <t>LABA BERSIH SETELAH PAJAK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</si>
</sst>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color theme="1"/>
      <name val="Arial"/>
      <scheme val="minor"/>
    </font>
    <font>
      <u/>
      <color rgb="FF0000FF"/>
    </font>
    <font/>
    <font>
      <b/>
      <sz val="14.0"/>
      <color theme="1"/>
      <name val="Arial"/>
      <scheme val="minor"/>
    </font>
    <font>
      <b/>
      <sz val="12.0"/>
      <color rgb="FF000000"/>
      <name val="Montserrat"/>
    </font>
    <font>
      <b/>
      <sz val="12.0"/>
      <color rgb="FF000000"/>
      <name val="&quot;Open Sans&quot;"/>
    </font>
    <font>
      <b/>
      <sz val="12.0"/>
      <color rgb="FF000000"/>
      <name val="Docs-Montserrat"/>
    </font>
    <font>
      <sz val="12.0"/>
      <color rgb="FF626262"/>
      <name val="&quot;Open Sans&quot;"/>
    </font>
    <font>
      <sz val="12.0"/>
      <color rgb="FF000000"/>
      <name val="Montserrat"/>
    </font>
    <font>
      <sz val="12.0"/>
      <color theme="1"/>
      <name val="Montserrat"/>
    </font>
    <font>
      <b/>
      <sz val="12.0"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40C3FF"/>
        <bgColor rgb="FF40C3FF"/>
      </patternFill>
    </fill>
    <fill>
      <patternFill patternType="solid">
        <fgColor rgb="FF89D8FC"/>
        <bgColor rgb="FF89D8FC"/>
      </patternFill>
    </fill>
    <fill>
      <patternFill patternType="solid">
        <fgColor rgb="FFFFFFFF"/>
        <bgColor rgb="FFFFFFFF"/>
      </patternFill>
    </fill>
  </fills>
  <borders count="11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1" fillId="0" fontId="1" numFmtId="0" xfId="0" applyAlignment="1" applyBorder="1" applyFont="1">
      <alignment horizontal="right" shrinkToFit="0" vertical="center" wrapText="1"/>
    </xf>
    <xf borderId="1" fillId="0" fontId="2" numFmtId="0" xfId="0" applyAlignment="1" applyBorder="1" applyFont="1">
      <alignment readingOrder="0" shrinkToFit="0" vertical="center" wrapText="1"/>
    </xf>
    <xf borderId="1" fillId="0" fontId="3" numFmtId="0" xfId="0" applyBorder="1" applyFont="1"/>
    <xf borderId="2" fillId="3" fontId="4" numFmtId="0" xfId="0" applyAlignment="1" applyBorder="1" applyFill="1" applyFont="1">
      <alignment horizontal="center" readingOrder="0"/>
    </xf>
    <xf borderId="3" fillId="0" fontId="3" numFmtId="0" xfId="0" applyBorder="1" applyFont="1"/>
    <xf borderId="4" fillId="0" fontId="3" numFmtId="0" xfId="0" applyBorder="1" applyFont="1"/>
    <xf borderId="5" fillId="3" fontId="4" numFmtId="0" xfId="0" applyAlignment="1" applyBorder="1" applyFont="1">
      <alignment horizontal="center" readingOrder="0"/>
    </xf>
    <xf borderId="6" fillId="0" fontId="3" numFmtId="0" xfId="0" applyBorder="1" applyFont="1"/>
    <xf borderId="7" fillId="3" fontId="4" numFmtId="0" xfId="0" applyAlignment="1" applyBorder="1" applyFont="1">
      <alignment horizontal="center" readingOrder="0"/>
    </xf>
    <xf borderId="8" fillId="0" fontId="3" numFmtId="0" xfId="0" applyBorder="1" applyFont="1"/>
    <xf borderId="9" fillId="0" fontId="5" numFmtId="0" xfId="0" applyAlignment="1" applyBorder="1" applyFont="1">
      <alignment readingOrder="0" shrinkToFit="0" wrapText="1"/>
    </xf>
    <xf borderId="10" fillId="4" fontId="6" numFmtId="0" xfId="0" applyAlignment="1" applyBorder="1" applyFill="1" applyFont="1">
      <alignment horizontal="center" readingOrder="0" shrinkToFit="0" vertical="top" wrapText="1"/>
    </xf>
    <xf borderId="10" fillId="4" fontId="7" numFmtId="0" xfId="0" applyAlignment="1" applyBorder="1" applyFont="1">
      <alignment horizontal="center" readingOrder="0"/>
    </xf>
    <xf borderId="10" fillId="4" fontId="5" numFmtId="0" xfId="0" applyAlignment="1" applyBorder="1" applyFont="1">
      <alignment horizontal="center" readingOrder="0"/>
    </xf>
    <xf borderId="10" fillId="0" fontId="5" numFmtId="0" xfId="0" applyAlignment="1" applyBorder="1" applyFont="1">
      <alignment readingOrder="0" shrinkToFit="0" wrapText="1"/>
    </xf>
    <xf borderId="10" fillId="4" fontId="8" numFmtId="0" xfId="0" applyAlignment="1" applyBorder="1" applyFont="1">
      <alignment shrinkToFit="0" vertical="top" wrapText="1"/>
    </xf>
    <xf borderId="10" fillId="0" fontId="9" numFmtId="0" xfId="0" applyAlignment="1" applyBorder="1" applyFont="1">
      <alignment readingOrder="0" shrinkToFit="0" wrapText="1"/>
    </xf>
    <xf borderId="10" fillId="0" fontId="9" numFmtId="0" xfId="0" applyAlignment="1" applyBorder="1" applyFont="1">
      <alignment horizontal="center" readingOrder="0" shrinkToFit="0" wrapText="1"/>
    </xf>
    <xf borderId="10" fillId="0" fontId="9" numFmtId="3" xfId="0" applyAlignment="1" applyBorder="1" applyFont="1" applyNumberFormat="1">
      <alignment horizontal="right" readingOrder="0" shrinkToFit="0" wrapText="1"/>
    </xf>
    <xf borderId="10" fillId="0" fontId="8" numFmtId="0" xfId="0" applyAlignment="1" applyBorder="1" applyFont="1">
      <alignment shrinkToFit="0" vertical="top" wrapText="1"/>
    </xf>
    <xf borderId="10" fillId="0" fontId="10" numFmtId="3" xfId="0" applyBorder="1" applyFont="1" applyNumberFormat="1"/>
    <xf borderId="10" fillId="0" fontId="9" numFmtId="0" xfId="0" applyAlignment="1" applyBorder="1" applyFont="1">
      <alignment readingOrder="0" shrinkToFit="0" wrapText="1"/>
    </xf>
    <xf borderId="10" fillId="3" fontId="5" numFmtId="0" xfId="0" applyAlignment="1" applyBorder="1" applyFont="1">
      <alignment readingOrder="0" shrinkToFit="0" wrapText="1"/>
    </xf>
    <xf borderId="10" fillId="3" fontId="8" numFmtId="0" xfId="0" applyAlignment="1" applyBorder="1" applyFont="1">
      <alignment shrinkToFit="0" vertical="top" wrapText="1"/>
    </xf>
    <xf borderId="10" fillId="3" fontId="9" numFmtId="3" xfId="0" applyAlignment="1" applyBorder="1" applyFont="1" applyNumberFormat="1">
      <alignment horizontal="right" readingOrder="0" shrinkToFit="0" wrapText="1"/>
    </xf>
    <xf borderId="10" fillId="3" fontId="5" numFmtId="3" xfId="0" applyAlignment="1" applyBorder="1" applyFont="1" applyNumberFormat="1">
      <alignment horizontal="right" readingOrder="0" shrinkToFit="0" wrapText="1"/>
    </xf>
    <xf borderId="10" fillId="0" fontId="5" numFmtId="0" xfId="0" applyAlignment="1" applyBorder="1" applyFont="1">
      <alignment horizontal="left" readingOrder="0" shrinkToFit="0" wrapText="1"/>
    </xf>
    <xf borderId="10" fillId="0" fontId="5" numFmtId="0" xfId="0" applyAlignment="1" applyBorder="1" applyFont="1">
      <alignment horizontal="center" readingOrder="0" shrinkToFit="0" wrapText="1"/>
    </xf>
    <xf borderId="10" fillId="4" fontId="8" numFmtId="0" xfId="0" applyAlignment="1" applyBorder="1" applyFont="1">
      <alignment shrinkToFit="0" wrapText="1"/>
    </xf>
    <xf borderId="10" fillId="4" fontId="8" numFmtId="0" xfId="0" applyAlignment="1" applyBorder="1" applyFont="1">
      <alignment readingOrder="0" shrinkToFit="0" wrapText="1"/>
    </xf>
    <xf borderId="10" fillId="3" fontId="8" numFmtId="0" xfId="0" applyAlignment="1" applyBorder="1" applyFont="1">
      <alignment shrinkToFit="0" wrapText="1"/>
    </xf>
    <xf borderId="7" fillId="3" fontId="11" numFmtId="0" xfId="0" applyAlignment="1" applyBorder="1" applyFont="1">
      <alignment horizontal="center" readingOrder="0"/>
    </xf>
    <xf borderId="10" fillId="0" fontId="5" numFmtId="3" xfId="0" applyAlignment="1" applyBorder="1" applyFont="1" applyNumberFormat="1">
      <alignment horizontal="right" readingOrder="0" shrinkToFit="0" wrapText="1"/>
    </xf>
    <xf borderId="10" fillId="4" fontId="9" numFmtId="3" xfId="0" applyAlignment="1" applyBorder="1" applyFont="1" applyNumberFormat="1">
      <alignment horizontal="right" readingOrder="0"/>
    </xf>
    <xf borderId="10" fillId="3" fontId="5" numFmtId="0" xfId="0" applyAlignment="1" applyBorder="1" applyFont="1">
      <alignment horizontal="center" readingOrder="0" shrinkToFit="0" wrapText="1"/>
    </xf>
    <xf borderId="9" fillId="0" fontId="9" numFmtId="0" xfId="0" applyAlignment="1" applyBorder="1" applyFont="1">
      <alignment readingOrder="0" shrinkToFit="0" wrapText="1"/>
    </xf>
    <xf borderId="10" fillId="0" fontId="9" numFmtId="0" xfId="0" applyAlignment="1" applyBorder="1" applyFont="1">
      <alignment readingOrder="0" shrinkToFit="0" wrapText="1"/>
    </xf>
    <xf borderId="10" fillId="0" fontId="9" numFmtId="0" xfId="0" applyAlignment="1" applyBorder="1" applyFont="1">
      <alignment horizontal="left" readingOrder="0" shrinkToFit="0" wrapText="1"/>
    </xf>
    <xf borderId="10" fillId="3" fontId="9" numFmtId="0" xfId="0" applyAlignment="1" applyBorder="1" applyFont="1">
      <alignment horizontal="center" readingOrder="0" shrinkToFit="0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962025" cy="400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962025" cy="400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962025" cy="400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jurnal.id/id/blog/?utm_source=digital%20-%20trial%20direct%20sign%20up%20(o)&amp;utm_medium=website%20-%20blog&amp;utm_campaign=TemplateJurnal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jurnal.id/id/blog/?utm_source=digital%20-%20trial%20direct%20sign%20up%20(o)&amp;utm_medium=website%20-%20blog&amp;utm_campaign=TemplateJurnal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jurnal.id/id/blog/?utm_source=digital%20-%20trial%20direct%20sign%20up%20(o)&amp;utm_medium=website%20-%20blog&amp;utm_campaign=TemplateJurnal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43.13"/>
    <col customWidth="1" min="3" max="3" width="23.38"/>
    <col customWidth="1" min="4" max="4" width="30.5"/>
    <col customWidth="1" min="5" max="5" width="25.88"/>
  </cols>
  <sheetData>
    <row r="1" ht="6.75" customHeight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</row>
    <row r="2" ht="42.0" customHeight="1">
      <c r="A2" s="2"/>
      <c r="B2" s="3" t="s">
        <v>1</v>
      </c>
      <c r="C2" s="4"/>
      <c r="D2" s="4"/>
      <c r="E2" s="4"/>
    </row>
    <row r="6">
      <c r="B6" s="5" t="s">
        <v>2</v>
      </c>
      <c r="C6" s="6"/>
      <c r="D6" s="6"/>
      <c r="E6" s="7"/>
    </row>
    <row r="7">
      <c r="B7" s="8" t="s">
        <v>3</v>
      </c>
      <c r="E7" s="9"/>
    </row>
    <row r="8">
      <c r="B8" s="10" t="s">
        <v>4</v>
      </c>
      <c r="C8" s="4"/>
      <c r="D8" s="4"/>
      <c r="E8" s="11"/>
    </row>
    <row r="9">
      <c r="B9" s="12" t="s">
        <v>5</v>
      </c>
      <c r="C9" s="13"/>
      <c r="D9" s="14"/>
      <c r="E9" s="15" t="s">
        <v>6</v>
      </c>
    </row>
    <row r="10">
      <c r="B10" s="16" t="s">
        <v>7</v>
      </c>
      <c r="C10" s="17"/>
      <c r="D10" s="17"/>
      <c r="E10" s="17"/>
    </row>
    <row r="11">
      <c r="B11" s="18" t="s">
        <v>8</v>
      </c>
      <c r="C11" s="19"/>
      <c r="D11" s="20"/>
      <c r="E11" s="20">
        <v>4.891E7</v>
      </c>
    </row>
    <row r="12">
      <c r="B12" s="18" t="s">
        <v>9</v>
      </c>
      <c r="C12" s="19"/>
      <c r="D12" s="20"/>
      <c r="E12" s="20">
        <v>1250000.0</v>
      </c>
    </row>
    <row r="13">
      <c r="B13" s="18" t="s">
        <v>10</v>
      </c>
      <c r="C13" s="19"/>
      <c r="D13" s="17"/>
      <c r="E13" s="20">
        <v>250000.0</v>
      </c>
    </row>
    <row r="14">
      <c r="B14" s="18" t="s">
        <v>11</v>
      </c>
      <c r="C14" s="19"/>
      <c r="D14" s="17"/>
      <c r="E14" s="20">
        <v>6875000.0</v>
      </c>
    </row>
    <row r="15">
      <c r="B15" s="18" t="s">
        <v>12</v>
      </c>
      <c r="C15" s="21"/>
      <c r="D15" s="20"/>
      <c r="E15" s="22">
        <f>SUM(E11:E14)</f>
        <v>57285000</v>
      </c>
    </row>
    <row r="16">
      <c r="B16" s="16" t="s">
        <v>13</v>
      </c>
      <c r="C16" s="17"/>
      <c r="D16" s="17"/>
      <c r="E16" s="17"/>
    </row>
    <row r="17">
      <c r="B17" s="18" t="s">
        <v>14</v>
      </c>
      <c r="C17" s="19"/>
      <c r="D17" s="20"/>
      <c r="E17" s="20">
        <v>2.2E7</v>
      </c>
    </row>
    <row r="18">
      <c r="B18" s="18" t="s">
        <v>15</v>
      </c>
      <c r="C18" s="19"/>
      <c r="D18" s="20"/>
      <c r="E18" s="20">
        <v>-261905.0</v>
      </c>
    </row>
    <row r="19">
      <c r="B19" s="18" t="s">
        <v>16</v>
      </c>
      <c r="C19" s="19"/>
      <c r="D19" s="20"/>
      <c r="E19" s="20">
        <v>8000000.0</v>
      </c>
    </row>
    <row r="20">
      <c r="B20" s="23" t="s">
        <v>17</v>
      </c>
      <c r="C20" s="19"/>
      <c r="D20" s="20"/>
      <c r="E20" s="20">
        <v>-74074.0</v>
      </c>
    </row>
    <row r="21">
      <c r="B21" s="23" t="s">
        <v>18</v>
      </c>
      <c r="C21" s="19"/>
      <c r="D21" s="20"/>
      <c r="E21" s="20">
        <v>9.5E7</v>
      </c>
    </row>
    <row r="22">
      <c r="B22" s="23" t="s">
        <v>19</v>
      </c>
      <c r="C22" s="19"/>
      <c r="D22" s="20"/>
      <c r="E22" s="20">
        <v>-791667.0</v>
      </c>
    </row>
    <row r="23">
      <c r="B23" s="23" t="s">
        <v>20</v>
      </c>
      <c r="C23" s="19"/>
      <c r="D23" s="20"/>
      <c r="E23" s="20">
        <v>1.0E8</v>
      </c>
    </row>
    <row r="24">
      <c r="B24" s="18" t="s">
        <v>21</v>
      </c>
      <c r="C24" s="21"/>
      <c r="D24" s="20"/>
      <c r="E24" s="20">
        <f>SUM(E17:E23)</f>
        <v>223872354</v>
      </c>
    </row>
    <row r="25">
      <c r="B25" s="24" t="s">
        <v>22</v>
      </c>
      <c r="C25" s="25"/>
      <c r="D25" s="26"/>
      <c r="E25" s="27">
        <f>E15+E24</f>
        <v>281157354</v>
      </c>
    </row>
    <row r="26">
      <c r="B26" s="28" t="s">
        <v>23</v>
      </c>
      <c r="C26" s="29"/>
      <c r="D26" s="29"/>
      <c r="E26" s="29" t="s">
        <v>6</v>
      </c>
    </row>
    <row r="27">
      <c r="B27" s="18" t="s">
        <v>24</v>
      </c>
      <c r="C27" s="30"/>
      <c r="D27" s="30"/>
      <c r="E27" s="31">
        <v>0.0</v>
      </c>
    </row>
    <row r="28">
      <c r="B28" s="18" t="s">
        <v>25</v>
      </c>
      <c r="C28" s="19"/>
      <c r="D28" s="20"/>
      <c r="E28" s="20">
        <v>84287.0</v>
      </c>
    </row>
    <row r="29">
      <c r="B29" s="24" t="s">
        <v>26</v>
      </c>
      <c r="C29" s="32"/>
      <c r="D29" s="26"/>
      <c r="E29" s="27">
        <f>SUM(E27:E28)</f>
        <v>84287</v>
      </c>
    </row>
    <row r="30">
      <c r="B30" s="18" t="s">
        <v>27</v>
      </c>
      <c r="C30" s="30"/>
      <c r="D30" s="30"/>
      <c r="E30" s="20">
        <v>2.81073067E8</v>
      </c>
    </row>
    <row r="31">
      <c r="B31" s="24" t="s">
        <v>28</v>
      </c>
      <c r="C31" s="32"/>
      <c r="D31" s="26"/>
      <c r="E31" s="27">
        <v>2.81073067E8</v>
      </c>
    </row>
    <row r="32">
      <c r="B32" s="24" t="s">
        <v>29</v>
      </c>
      <c r="C32" s="32"/>
      <c r="D32" s="26"/>
      <c r="E32" s="27">
        <f>E29+E31</f>
        <v>281157354</v>
      </c>
    </row>
  </sheetData>
  <mergeCells count="4">
    <mergeCell ref="B2:E2"/>
    <mergeCell ref="B6:E6"/>
    <mergeCell ref="B7:E7"/>
    <mergeCell ref="B8:E8"/>
  </mergeCells>
  <hyperlinks>
    <hyperlink r:id="rId1" ref="B2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43.13"/>
    <col customWidth="1" min="3" max="3" width="23.38"/>
    <col customWidth="1" min="4" max="4" width="30.5"/>
    <col customWidth="1" min="5" max="5" width="25.88"/>
  </cols>
  <sheetData>
    <row r="1" ht="6.75" customHeight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</row>
    <row r="2" ht="42.0" customHeight="1">
      <c r="A2" s="2"/>
      <c r="B2" s="3" t="s">
        <v>30</v>
      </c>
      <c r="C2" s="4"/>
      <c r="D2" s="4"/>
      <c r="E2" s="4"/>
    </row>
    <row r="6">
      <c r="B6" s="5" t="s">
        <v>2</v>
      </c>
      <c r="C6" s="6"/>
      <c r="D6" s="6"/>
      <c r="E6" s="7"/>
    </row>
    <row r="7">
      <c r="B7" s="8" t="s">
        <v>31</v>
      </c>
      <c r="E7" s="9"/>
    </row>
    <row r="8">
      <c r="B8" s="33" t="s">
        <v>32</v>
      </c>
      <c r="C8" s="4"/>
      <c r="D8" s="4"/>
      <c r="E8" s="11"/>
    </row>
    <row r="9">
      <c r="B9" s="16" t="s">
        <v>33</v>
      </c>
      <c r="C9" s="19"/>
      <c r="D9" s="20"/>
      <c r="E9" s="20"/>
    </row>
    <row r="10">
      <c r="B10" s="18" t="s">
        <v>34</v>
      </c>
      <c r="C10" s="19"/>
      <c r="D10" s="17"/>
      <c r="E10" s="20">
        <v>2.643E8</v>
      </c>
    </row>
    <row r="11">
      <c r="B11" s="18" t="s">
        <v>35</v>
      </c>
      <c r="C11" s="29"/>
      <c r="D11" s="34"/>
      <c r="E11" s="35">
        <v>0.0</v>
      </c>
    </row>
    <row r="12">
      <c r="B12" s="18" t="s">
        <v>36</v>
      </c>
      <c r="C12" s="17"/>
      <c r="D12" s="20"/>
      <c r="E12" s="20">
        <v>1.6773067E7</v>
      </c>
    </row>
    <row r="13">
      <c r="B13" s="24" t="s">
        <v>37</v>
      </c>
      <c r="C13" s="36"/>
      <c r="D13" s="27"/>
      <c r="E13" s="27">
        <f>SUM(E10:E12)</f>
        <v>281073067</v>
      </c>
    </row>
  </sheetData>
  <mergeCells count="4">
    <mergeCell ref="B2:E2"/>
    <mergeCell ref="B6:E6"/>
    <mergeCell ref="B7:E7"/>
    <mergeCell ref="B8:E8"/>
  </mergeCells>
  <hyperlinks>
    <hyperlink r:id="rId1" ref="B2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43.13"/>
    <col customWidth="1" min="3" max="3" width="23.38"/>
    <col customWidth="1" min="4" max="4" width="30.5"/>
    <col customWidth="1" min="5" max="5" width="25.88"/>
  </cols>
  <sheetData>
    <row r="1" ht="6.75" customHeight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</row>
    <row r="2" ht="42.0" customHeight="1">
      <c r="A2" s="2"/>
      <c r="B2" s="3" t="s">
        <v>38</v>
      </c>
      <c r="C2" s="4"/>
      <c r="D2" s="4"/>
      <c r="E2" s="4"/>
    </row>
    <row r="6">
      <c r="B6" s="5" t="s">
        <v>2</v>
      </c>
      <c r="C6" s="6"/>
      <c r="D6" s="6"/>
      <c r="E6" s="7"/>
    </row>
    <row r="7">
      <c r="B7" s="8" t="s">
        <v>39</v>
      </c>
      <c r="E7" s="9"/>
    </row>
    <row r="8">
      <c r="B8" s="33" t="s">
        <v>40</v>
      </c>
      <c r="C8" s="4"/>
      <c r="D8" s="4"/>
      <c r="E8" s="11"/>
    </row>
    <row r="9">
      <c r="B9" s="37" t="s">
        <v>41</v>
      </c>
      <c r="C9" s="13"/>
      <c r="D9" s="14"/>
      <c r="E9" s="20">
        <v>1.03193E8</v>
      </c>
    </row>
    <row r="10">
      <c r="B10" s="38" t="s">
        <v>42</v>
      </c>
      <c r="C10" s="17"/>
      <c r="E10" s="20"/>
    </row>
    <row r="11">
      <c r="B11" s="18" t="s">
        <v>43</v>
      </c>
      <c r="C11" s="19"/>
      <c r="D11" s="20">
        <v>4350000.0</v>
      </c>
      <c r="E11" s="20"/>
    </row>
    <row r="12">
      <c r="B12" s="18" t="s">
        <v>44</v>
      </c>
      <c r="C12" s="19"/>
      <c r="D12" s="20">
        <v>7.5333E7</v>
      </c>
      <c r="E12" s="20"/>
    </row>
    <row r="13">
      <c r="B13" s="18" t="s">
        <v>45</v>
      </c>
      <c r="C13" s="19"/>
      <c r="D13" s="20">
        <v>-1250000.0</v>
      </c>
      <c r="E13" s="20"/>
    </row>
    <row r="14">
      <c r="B14" s="18" t="s">
        <v>46</v>
      </c>
      <c r="C14" s="19"/>
      <c r="D14" s="17"/>
      <c r="E14" s="20">
        <f>D11+D12+D13</f>
        <v>78433000</v>
      </c>
    </row>
    <row r="15">
      <c r="B15" s="24" t="s">
        <v>47</v>
      </c>
      <c r="C15" s="25"/>
      <c r="D15" s="26"/>
      <c r="E15" s="27">
        <f>E9-E14</f>
        <v>24760000</v>
      </c>
    </row>
    <row r="16">
      <c r="B16" s="39" t="s">
        <v>48</v>
      </c>
      <c r="C16" s="17"/>
      <c r="D16" s="20"/>
      <c r="E16" s="20"/>
    </row>
    <row r="17">
      <c r="B17" s="18" t="s">
        <v>49</v>
      </c>
      <c r="C17" s="19"/>
      <c r="D17" s="20">
        <v>950000.0</v>
      </c>
      <c r="E17" s="20"/>
    </row>
    <row r="18">
      <c r="B18" s="18" t="s">
        <v>50</v>
      </c>
      <c r="C18" s="19"/>
      <c r="D18" s="20">
        <v>1200000.0</v>
      </c>
      <c r="E18" s="20"/>
    </row>
    <row r="19">
      <c r="B19" s="18" t="s">
        <v>51</v>
      </c>
      <c r="C19" s="19"/>
      <c r="D19" s="20">
        <v>4000000.0</v>
      </c>
      <c r="E19" s="20"/>
    </row>
    <row r="20">
      <c r="B20" s="18" t="s">
        <v>52</v>
      </c>
      <c r="C20" s="21"/>
      <c r="D20" s="20">
        <v>1127646.0</v>
      </c>
      <c r="E20" s="20"/>
    </row>
    <row r="21">
      <c r="B21" s="18" t="s">
        <v>53</v>
      </c>
      <c r="C21" s="21"/>
      <c r="D21" s="20">
        <v>625000.0</v>
      </c>
      <c r="E21" s="20"/>
    </row>
    <row r="22">
      <c r="B22" s="18" t="s">
        <v>54</v>
      </c>
      <c r="C22" s="21"/>
      <c r="D22" s="20"/>
      <c r="E22" s="20">
        <f>SUM(D17:D21)</f>
        <v>7902646</v>
      </c>
    </row>
    <row r="23">
      <c r="B23" s="24" t="s">
        <v>55</v>
      </c>
      <c r="C23" s="25"/>
      <c r="D23" s="25"/>
      <c r="E23" s="27">
        <f>E15-E22</f>
        <v>16857354</v>
      </c>
    </row>
    <row r="24">
      <c r="B24" s="24" t="s">
        <v>56</v>
      </c>
      <c r="C24" s="40"/>
      <c r="D24" s="26"/>
      <c r="E24" s="27">
        <f>E23*0.5%</f>
        <v>84286.77</v>
      </c>
    </row>
    <row r="25">
      <c r="B25" s="24" t="s">
        <v>57</v>
      </c>
      <c r="C25" s="40"/>
      <c r="D25" s="26"/>
      <c r="E25" s="27">
        <f>E23-E24</f>
        <v>16773067.23</v>
      </c>
    </row>
    <row r="26">
      <c r="B26" s="41"/>
    </row>
  </sheetData>
  <mergeCells count="4">
    <mergeCell ref="B2:E2"/>
    <mergeCell ref="B6:E6"/>
    <mergeCell ref="B7:E7"/>
    <mergeCell ref="B8:E8"/>
  </mergeCells>
  <hyperlinks>
    <hyperlink r:id="rId1" ref="B2"/>
  </hyperlinks>
  <drawing r:id="rId2"/>
</worksheet>
</file>